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48\1 výzva\"/>
    </mc:Choice>
  </mc:AlternateContent>
  <xr:revisionPtr revIDLastSave="0" documentId="13_ncr:1_{CC86C6CB-FA70-4339-8EE9-B3950C252C36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S8" i="1" l="1"/>
  <c r="P8" i="1"/>
  <c r="P9" i="1"/>
  <c r="T8" i="1"/>
  <c r="S9" i="1"/>
  <c r="T9" i="1"/>
  <c r="P7" i="1"/>
  <c r="Q12" i="1" s="1"/>
  <c r="T7" i="1" l="1"/>
  <c r="S7" i="1" l="1"/>
  <c r="R12" i="1" s="1"/>
</calcChain>
</file>

<file path=xl/sharedStrings.xml><?xml version="1.0" encoding="utf-8"?>
<sst xmlns="http://schemas.openxmlformats.org/spreadsheetml/2006/main" count="52" uniqueCount="48">
  <si>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</si>
  <si>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</si>
  <si>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</si>
  <si>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</si>
  <si>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</si>
  <si>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</si>
  <si>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</si>
  <si>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</si>
  <si>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</si>
  <si>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</si>
  <si>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</si>
  <si>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</si>
  <si>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</si>
  <si>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</si>
  <si>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</si>
  <si>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</si>
  <si>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</si>
  <si>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</si>
  <si>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</si>
  <si>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</si>
  <si>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</si>
  <si>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</si>
  <si>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</si>
  <si>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</si>
  <si>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</si>
  <si>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</si>
  <si>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</si>
  <si>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</si>
  <si>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</si>
  <si>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</si>
  <si>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</si>
  <si>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</si>
  <si>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</si>
  <si>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148 - 2022 </t>
  </si>
  <si>
    <t>Společná faktura</t>
  </si>
  <si>
    <t>Záruka na zboží min. 24 měsíců.</t>
  </si>
  <si>
    <t>Záruka na úložiště min. 24 měsíců.
Záruka na disky min. 60 měsíců.</t>
  </si>
  <si>
    <t>Ing. Petr Pfauser, 
Tel.: 37763 6717</t>
  </si>
  <si>
    <t>Univerzitní 28, 
301 00 Plzeň,
Fakulta designu a umění Ladislava Sutnara - Děkanát,
místnost LS 230</t>
  </si>
  <si>
    <t>do 31.12.2022</t>
  </si>
  <si>
    <t>Termín dodání</t>
  </si>
  <si>
    <t>Prohnutý min. 49" LCD monitor.
Rozlišení min. Quad HD 5120 × 1440px.
Poměr stran 32:9.
Odezva max. 1 ms.
Jas min. 1000 cd/m2.
Barevná škála: AdobeRGB (min. 92%), NTSC 1976 (min. 88%).
Kontrast min. 2500:1.
Úhel horizontálního a vertikálního pohledu min. 178°.
Porty min.: 2x DisplayPort 1.2, 2x HDMI 2,0, 2x USB 3.2.
Nastavitelná výška, filtr modrého světla, Pivot, HDR, PiP, G-Sync + FreeSync PRO, VESA.
Preferujeme bílo - černou barvu.
Záruka min. 3 roky.
Třída energetické účinnosti v rozpětí A až G.</t>
  </si>
  <si>
    <t>Záruka na zboží min. 36 měsíců.</t>
  </si>
  <si>
    <t>Set klávesnice a myši</t>
  </si>
  <si>
    <t>Set klávesnice a myši: bezdrátové, membránové vysokoprofilové klávesy + multimediální klávesy + optická myš, citlivost min. 1000DPI, min. 8 tlačítek, vhodná pro praváky, Led kontrolka výměny AAA baterií, součástí klávesnice opěrka zápěstí.</t>
  </si>
  <si>
    <t>LCD monitor min. 49"</t>
  </si>
  <si>
    <r>
      <t xml:space="preserve">Datové úložiště s parametry: 
min. 12GB RAM, 
procesor s výkonem min. 2 980 bodů podle Passmark CPU Mark na adrese https://www.cpubenchmark.net/mid_range_cpus.html, 
pozice pro min. 4 HDD 3,5" nebo 2,5" nebo SSD s kapacitou max. 64TB, 
rozhraní SATA III, 
možnost rozšíření na min. 9 disků s rozšiřující jednotkou, 
min. 2x GLAN s funkcní Failover, min. 2. USB port 3.0, min. 1x port eSATA, 
možnost RAIDu 1,0,5,10, 
max. hmotnost 2,25 kg, 
plánované vypnutí/zapnutí, probuzení přes LAN/WAN, 
možnost rozšíření o dodatečné jednotky pro zvýšení celkové datové kapacity až na 144 TB.
Součástí úložiště je </t>
    </r>
    <r>
      <rPr>
        <b/>
        <sz val="11"/>
        <color theme="1"/>
        <rFont val="Calibri"/>
        <family val="2"/>
        <charset val="238"/>
        <scheme val="minor"/>
      </rPr>
      <t xml:space="preserve">4ks pevných disků </t>
    </r>
    <r>
      <rPr>
        <sz val="11"/>
        <color theme="1"/>
        <rFont val="Calibri"/>
        <family val="2"/>
        <charset val="238"/>
        <scheme val="minor"/>
      </rPr>
      <t>s parametry: 
kapacita minimálně 4000GB, vhodný pro NAS a provoz 24/7, zatížení bez chyb min. 300 TB ročně, 1.2 mil. hodin MTBF, vyrovnávací pamět min. 256MB, velikost 3,5" vhodný pro RAID, rozhraní SATA III, rychlost otáček min. 7200/min., záruka na disky min. 60 měsíců.</t>
    </r>
  </si>
  <si>
    <t>Datové úložiště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</si>
</sst>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1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2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10" fillId="6" borderId="21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7" fillId="3" borderId="18" xfId="0" applyNumberFormat="1" applyFont="1" applyFill="1" applyBorder="1" applyAlignment="1">
      <alignment horizontal="center" vertical="center" wrapText="1"/>
    </xf>
    <xf numFmtId="0" fontId="7" fillId="3" borderId="19" xfId="0" applyNumberFormat="1" applyFont="1" applyFill="1" applyBorder="1" applyAlignment="1">
      <alignment horizontal="center" vertical="center" wrapText="1"/>
    </xf>
    <xf numFmtId="0" fontId="7" fillId="3" borderId="20" xfId="0" applyNumberFormat="1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46" zoomScaleNormal="46" workbookViewId="0">
      <selection activeCell="R7" sqref="R7: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6.140625" style="1" customWidth="1"/>
    <col min="4" max="4" width="12.28515625" style="2" customWidth="1"/>
    <col min="5" max="5" width="10.5703125" style="3" customWidth="1"/>
    <col min="6" max="6" width="121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7.42578125" style="5" hidden="1" customWidth="1"/>
    <col min="12" max="12" width="36.140625" style="5" customWidth="1"/>
    <col min="13" max="13" width="25.85546875" style="5" customWidth="1"/>
    <col min="14" max="14" width="45.7109375" style="4" customWidth="1"/>
    <col min="15" max="15" width="23.285156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84" t="s">
        <v>33</v>
      </c>
      <c r="C1" s="85"/>
      <c r="D1" s="8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49"/>
      <c r="E3" s="49"/>
      <c r="F3" s="4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9"/>
      <c r="E4" s="49"/>
      <c r="F4" s="49"/>
      <c r="G4" s="49"/>
      <c r="H4" s="4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6" t="s">
        <v>2</v>
      </c>
      <c r="H5" s="87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26</v>
      </c>
      <c r="I6" s="40" t="s">
        <v>17</v>
      </c>
      <c r="J6" s="39" t="s">
        <v>18</v>
      </c>
      <c r="K6" s="39" t="s">
        <v>32</v>
      </c>
      <c r="L6" s="41" t="s">
        <v>19</v>
      </c>
      <c r="M6" s="42" t="s">
        <v>20</v>
      </c>
      <c r="N6" s="41" t="s">
        <v>21</v>
      </c>
      <c r="O6" s="39" t="s">
        <v>40</v>
      </c>
      <c r="P6" s="41" t="s">
        <v>22</v>
      </c>
      <c r="Q6" s="39" t="s">
        <v>5</v>
      </c>
      <c r="R6" s="43" t="s">
        <v>6</v>
      </c>
      <c r="S6" s="48" t="s">
        <v>7</v>
      </c>
      <c r="T6" s="48" t="s">
        <v>8</v>
      </c>
      <c r="U6" s="41" t="s">
        <v>23</v>
      </c>
      <c r="V6" s="41" t="s">
        <v>24</v>
      </c>
    </row>
    <row r="7" spans="1:22" ht="234" customHeight="1" thickTop="1" x14ac:dyDescent="0.25">
      <c r="A7" s="20"/>
      <c r="B7" s="50">
        <v>1</v>
      </c>
      <c r="C7" s="51" t="s">
        <v>45</v>
      </c>
      <c r="D7" s="52">
        <v>1</v>
      </c>
      <c r="E7" s="53" t="s">
        <v>30</v>
      </c>
      <c r="F7" s="77" t="s">
        <v>41</v>
      </c>
      <c r="G7" s="109"/>
      <c r="H7" s="112"/>
      <c r="I7" s="97" t="s">
        <v>34</v>
      </c>
      <c r="J7" s="100" t="s">
        <v>31</v>
      </c>
      <c r="K7" s="81"/>
      <c r="L7" s="54" t="s">
        <v>42</v>
      </c>
      <c r="M7" s="103" t="s">
        <v>37</v>
      </c>
      <c r="N7" s="103" t="s">
        <v>38</v>
      </c>
      <c r="O7" s="106" t="s">
        <v>39</v>
      </c>
      <c r="P7" s="55">
        <f>D7*Q7</f>
        <v>32000</v>
      </c>
      <c r="Q7" s="56">
        <v>32000</v>
      </c>
      <c r="R7" s="113"/>
      <c r="S7" s="57">
        <f>D7*R7</f>
        <v>0</v>
      </c>
      <c r="T7" s="58" t="str">
        <f t="shared" ref="T7" si="0">IF(ISNUMBER(R7), IF(R7&gt;Q7,"NEVYHOVUJE","VYHOVUJE")," ")</f>
        <v xml:space="preserve"> </v>
      </c>
      <c r="U7" s="81"/>
      <c r="V7" s="53" t="s">
        <v>12</v>
      </c>
    </row>
    <row r="8" spans="1:22" ht="120.75" customHeight="1" x14ac:dyDescent="0.25">
      <c r="A8" s="20"/>
      <c r="B8" s="59">
        <v>2</v>
      </c>
      <c r="C8" s="60" t="s">
        <v>43</v>
      </c>
      <c r="D8" s="61">
        <v>1</v>
      </c>
      <c r="E8" s="62" t="s">
        <v>30</v>
      </c>
      <c r="F8" s="79" t="s">
        <v>44</v>
      </c>
      <c r="G8" s="110"/>
      <c r="H8" s="63" t="s">
        <v>31</v>
      </c>
      <c r="I8" s="98"/>
      <c r="J8" s="101"/>
      <c r="K8" s="82"/>
      <c r="L8" s="78" t="s">
        <v>35</v>
      </c>
      <c r="M8" s="104"/>
      <c r="N8" s="104"/>
      <c r="O8" s="107"/>
      <c r="P8" s="64">
        <f>D8*Q8</f>
        <v>2050</v>
      </c>
      <c r="Q8" s="65">
        <v>2050</v>
      </c>
      <c r="R8" s="114"/>
      <c r="S8" s="66">
        <f>D8*R8</f>
        <v>0</v>
      </c>
      <c r="T8" s="67" t="str">
        <f t="shared" ref="T8:T9" si="1">IF(ISNUMBER(R8), IF(R8&gt;Q8,"NEVYHOVUJE","VYHOVUJE")," ")</f>
        <v xml:space="preserve"> </v>
      </c>
      <c r="U8" s="82"/>
      <c r="V8" s="62" t="s">
        <v>13</v>
      </c>
    </row>
    <row r="9" spans="1:22" ht="266.25" customHeight="1" thickBot="1" x14ac:dyDescent="0.3">
      <c r="A9" s="20"/>
      <c r="B9" s="68">
        <v>3</v>
      </c>
      <c r="C9" s="69" t="s">
        <v>47</v>
      </c>
      <c r="D9" s="70">
        <v>1</v>
      </c>
      <c r="E9" s="71" t="s">
        <v>30</v>
      </c>
      <c r="F9" s="80" t="s">
        <v>46</v>
      </c>
      <c r="G9" s="111"/>
      <c r="H9" s="111"/>
      <c r="I9" s="99"/>
      <c r="J9" s="102"/>
      <c r="K9" s="83"/>
      <c r="L9" s="72" t="s">
        <v>36</v>
      </c>
      <c r="M9" s="105"/>
      <c r="N9" s="105"/>
      <c r="O9" s="108"/>
      <c r="P9" s="73">
        <f>D9*Q9</f>
        <v>22800</v>
      </c>
      <c r="Q9" s="74">
        <v>22800</v>
      </c>
      <c r="R9" s="115"/>
      <c r="S9" s="75">
        <f>D9*R9</f>
        <v>0</v>
      </c>
      <c r="T9" s="76" t="str">
        <f t="shared" si="1"/>
        <v xml:space="preserve"> </v>
      </c>
      <c r="U9" s="83"/>
      <c r="V9" s="71" t="s">
        <v>11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95" t="s">
        <v>29</v>
      </c>
      <c r="C11" s="95"/>
      <c r="D11" s="95"/>
      <c r="E11" s="95"/>
      <c r="F11" s="95"/>
      <c r="G11" s="95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92" t="s">
        <v>10</v>
      </c>
      <c r="S11" s="93"/>
      <c r="T11" s="94"/>
      <c r="U11" s="24"/>
      <c r="V11" s="25"/>
    </row>
    <row r="12" spans="1:22" ht="50.45" customHeight="1" thickTop="1" thickBot="1" x14ac:dyDescent="0.3">
      <c r="B12" s="96" t="s">
        <v>27</v>
      </c>
      <c r="C12" s="96"/>
      <c r="D12" s="96"/>
      <c r="E12" s="96"/>
      <c r="F12" s="96"/>
      <c r="G12" s="96"/>
      <c r="H12" s="96"/>
      <c r="I12" s="26"/>
      <c r="L12" s="9"/>
      <c r="M12" s="9"/>
      <c r="N12" s="9"/>
      <c r="O12" s="27"/>
      <c r="P12" s="27"/>
      <c r="Q12" s="28">
        <f>SUM(P7:P9)</f>
        <v>56850</v>
      </c>
      <c r="R12" s="89">
        <f>SUM(S7:S9)</f>
        <v>0</v>
      </c>
      <c r="S12" s="90"/>
      <c r="T12" s="91"/>
    </row>
    <row r="13" spans="1:22" ht="15.75" thickTop="1" x14ac:dyDescent="0.25">
      <c r="B13" s="88" t="s">
        <v>28</v>
      </c>
      <c r="C13" s="88"/>
      <c r="D13" s="88"/>
      <c r="E13" s="88"/>
      <c r="F13" s="88"/>
      <c r="G13" s="88"/>
      <c r="H13" s="4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49"/>
      <c r="H14" s="4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49"/>
      <c r="H15" s="4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49"/>
      <c r="H16" s="4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49"/>
      <c r="H17" s="4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9"/>
      <c r="H19" s="4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9"/>
      <c r="H20" s="4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9"/>
      <c r="H21" s="4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9"/>
      <c r="H22" s="4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9"/>
      <c r="H23" s="4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9"/>
      <c r="H24" s="4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9"/>
      <c r="H25" s="4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9"/>
      <c r="H26" s="4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9"/>
      <c r="H27" s="4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9"/>
      <c r="H28" s="4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9"/>
      <c r="H29" s="4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9"/>
      <c r="H30" s="4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9"/>
      <c r="H31" s="4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9"/>
      <c r="H32" s="4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9"/>
      <c r="H33" s="4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9"/>
      <c r="H34" s="4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9"/>
      <c r="H35" s="4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9"/>
      <c r="H36" s="4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9"/>
      <c r="H37" s="4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9"/>
      <c r="H38" s="4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9"/>
      <c r="H39" s="4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9"/>
      <c r="H40" s="4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9"/>
      <c r="H41" s="4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9"/>
      <c r="H42" s="4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9"/>
      <c r="H43" s="4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9"/>
      <c r="H44" s="4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9"/>
      <c r="H45" s="4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9"/>
      <c r="H46" s="4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9"/>
      <c r="H47" s="4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9"/>
      <c r="H48" s="4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9"/>
      <c r="H49" s="4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9"/>
      <c r="H50" s="4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9"/>
      <c r="H51" s="4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9"/>
      <c r="H52" s="4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9"/>
      <c r="H53" s="4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9"/>
      <c r="H54" s="4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9"/>
      <c r="H55" s="4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9"/>
      <c r="H56" s="4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9"/>
      <c r="H57" s="4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9"/>
      <c r="H58" s="4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9"/>
      <c r="H59" s="4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9"/>
      <c r="H60" s="4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9"/>
      <c r="H61" s="4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9"/>
      <c r="H62" s="4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9"/>
      <c r="H63" s="4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9"/>
      <c r="H64" s="4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9"/>
      <c r="H65" s="4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9"/>
      <c r="H66" s="4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9"/>
      <c r="H67" s="4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9"/>
      <c r="H68" s="4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9"/>
      <c r="H69" s="4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9"/>
      <c r="H70" s="4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9"/>
      <c r="H71" s="4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9"/>
      <c r="H72" s="4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9"/>
      <c r="H73" s="4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9"/>
      <c r="H74" s="4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9"/>
      <c r="H75" s="4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9"/>
      <c r="H76" s="4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9"/>
      <c r="H77" s="4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9"/>
      <c r="H78" s="4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9"/>
      <c r="H79" s="4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9"/>
      <c r="H80" s="4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9"/>
      <c r="H81" s="4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9"/>
      <c r="H82" s="4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9"/>
      <c r="H83" s="4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9"/>
      <c r="H84" s="4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9"/>
      <c r="H85" s="4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9"/>
      <c r="H86" s="4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9"/>
      <c r="H87" s="4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9"/>
      <c r="H88" s="4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9"/>
      <c r="H89" s="4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9"/>
      <c r="H90" s="4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9"/>
      <c r="H91" s="4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9"/>
      <c r="H92" s="4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9"/>
      <c r="H93" s="4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9"/>
      <c r="H94" s="4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9"/>
      <c r="H95" s="4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9"/>
      <c r="H96" s="4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49"/>
      <c r="H97" s="4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49"/>
      <c r="H98" s="49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1NSdTJ22nMJXgVc1RAAEUh2cmtsFBboKZDEXMu61PCSjrJG79EFhfJQTWT770FXYwdIZoy2kC3YakMrVet5dGA==" saltValue="BVaQWwLOVcHzpucQBI0+mg==" spinCount="100000" sheet="1" objects="1" scenarios="1"/>
  <mergeCells count="14">
    <mergeCell ref="B13:G13"/>
    <mergeCell ref="R12:T12"/>
    <mergeCell ref="R11:T11"/>
    <mergeCell ref="B11:G11"/>
    <mergeCell ref="B12:H12"/>
    <mergeCell ref="U7:U9"/>
    <mergeCell ref="B1:D1"/>
    <mergeCell ref="G5:H5"/>
    <mergeCell ref="I7:I9"/>
    <mergeCell ref="J7:J9"/>
    <mergeCell ref="K7:K9"/>
    <mergeCell ref="M7:M9"/>
    <mergeCell ref="N7:N9"/>
    <mergeCell ref="O7:O9"/>
  </mergeCells>
  <conditionalFormatting sqref="D7:D9 B7:B9">
    <cfRule type="containsBlanks" dxfId="7" priority="80">
      <formula>LEN(TRIM(B7))=0</formula>
    </cfRule>
  </conditionalFormatting>
  <conditionalFormatting sqref="B7:B9">
    <cfRule type="cellIs" dxfId="6" priority="77" operator="greaterThanOrEqual">
      <formula>1</formula>
    </cfRule>
  </conditionalFormatting>
  <conditionalFormatting sqref="T7:T9">
    <cfRule type="cellIs" dxfId="5" priority="64" operator="equal">
      <formula>"VYHOVUJE"</formula>
    </cfRule>
  </conditionalFormatting>
  <conditionalFormatting sqref="T7:T9">
    <cfRule type="cellIs" dxfId="4" priority="63" operator="equal">
      <formula>"NEVYHOVUJE"</formula>
    </cfRule>
  </conditionalFormatting>
  <conditionalFormatting sqref="R7:R9 G7:H9">
    <cfRule type="containsBlanks" dxfId="3" priority="57">
      <formula>LEN(TRIM(G7))=0</formula>
    </cfRule>
  </conditionalFormatting>
  <conditionalFormatting sqref="R7:R9 G7:H9">
    <cfRule type="notContainsBlanks" dxfId="2" priority="55">
      <formula>LEN(TRIM(G7))&gt;0</formula>
    </cfRule>
  </conditionalFormatting>
  <conditionalFormatting sqref="R7:R9 G7:H9">
    <cfRule type="notContainsBlanks" dxfId="1" priority="54">
      <formula>LEN(TRIM(G7))&gt;0</formula>
    </cfRule>
  </conditionalFormatting>
  <conditionalFormatting sqref="G7:H9">
    <cfRule type="notContainsBlanks" dxfId="0" priority="53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2022-10-24T10:02:18Z</cp:lastPrinted>
  <dcterms:created xsi:type="dcterms:W3CDTF">2014-03-05T12:43:32Z</dcterms:created>
  <dcterms:modified xsi:type="dcterms:W3CDTF">2022-10-26T09:54:23Z</dcterms:modified>
</cp:coreProperties>
</file>